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6\EJECUCION 2026\MAYO\"/>
    </mc:Choice>
  </mc:AlternateContent>
  <xr:revisionPtr revIDLastSave="0" documentId="13_ncr:1_{CF623A2E-AB48-4099-A488-F8745994E4D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2026" sheetId="3" r:id="rId2"/>
  </sheets>
  <definedNames>
    <definedName name="_xlnm.Print_Area" localSheetId="1">'Plantilla Ejecución 2026'!$A$1:$G$139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3" l="1"/>
  <c r="G64" i="3"/>
  <c r="G35" i="3"/>
  <c r="G36" i="3"/>
  <c r="G34" i="3"/>
  <c r="G32" i="3"/>
  <c r="G31" i="3"/>
  <c r="G24" i="3"/>
  <c r="G25" i="3"/>
  <c r="G26" i="3"/>
  <c r="G27" i="3"/>
  <c r="G28" i="3"/>
  <c r="G23" i="3"/>
  <c r="G22" i="3"/>
  <c r="G15" i="3"/>
  <c r="G16" i="3"/>
  <c r="G17" i="3"/>
  <c r="G18" i="3"/>
  <c r="G19" i="3"/>
  <c r="G20" i="3"/>
  <c r="G21" i="3"/>
  <c r="G14" i="3"/>
  <c r="G13" i="3"/>
  <c r="G10" i="3"/>
  <c r="G11" i="3"/>
  <c r="G12" i="3"/>
  <c r="F109" i="3"/>
  <c r="F9" i="3"/>
  <c r="F62" i="3"/>
  <c r="F35" i="3"/>
  <c r="D35" i="3"/>
  <c r="F25" i="3"/>
  <c r="F15" i="3"/>
  <c r="E15" i="3"/>
  <c r="F10" i="3"/>
  <c r="E10" i="3"/>
  <c r="D62" i="3"/>
  <c r="G62" i="3" s="1"/>
  <c r="E62" i="3"/>
  <c r="G29" i="3"/>
  <c r="G30" i="3"/>
  <c r="E25" i="3"/>
  <c r="E109" i="3" s="1"/>
  <c r="G67" i="3"/>
  <c r="D25" i="3"/>
  <c r="D15" i="3"/>
  <c r="D10" i="3"/>
  <c r="C10" i="3"/>
  <c r="C15" i="3"/>
  <c r="B15" i="3"/>
  <c r="B10" i="3"/>
  <c r="E9" i="3" l="1"/>
  <c r="C9" i="3"/>
  <c r="D9" i="3"/>
  <c r="G9" i="3" s="1"/>
  <c r="C109" i="3"/>
  <c r="D109" i="3"/>
  <c r="G109" i="3" s="1"/>
  <c r="B9" i="3"/>
  <c r="B109" i="3"/>
  <c r="B25" i="3" l="1"/>
  <c r="G107" i="3" l="1"/>
</calcChain>
</file>

<file path=xl/sharedStrings.xml><?xml version="1.0" encoding="utf-8"?>
<sst xmlns="http://schemas.openxmlformats.org/spreadsheetml/2006/main" count="201" uniqueCount="115">
  <si>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</si>
  <si>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</si>
  <si>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</si>
  <si>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</si>
  <si>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</si>
  <si>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</si>
  <si>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</si>
  <si>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</si>
  <si>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</si>
  <si>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</si>
  <si>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</si>
  <si>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</si>
  <si>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</si>
  <si>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</si>
  <si>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</si>
  <si>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</si>
  <si>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</si>
  <si>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</si>
  <si>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</si>
  <si>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</si>
  <si>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</si>
  <si>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</si>
  <si>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</si>
  <si>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</si>
  <si>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</si>
  <si>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</si>
  <si>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</si>
  <si>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</si>
  <si>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</si>
  <si>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</si>
  <si>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</si>
  <si>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</si>
  <si>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</si>
  <si>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</si>
  <si>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</si>
  <si>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</si>
  <si>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</si>
  <si>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</si>
  <si>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</si>
  <si>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</si>
  <si>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</si>
  <si>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</si>
  <si>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</si>
  <si>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</si>
  <si>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</si>
  <si>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</si>
  <si>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</si>
  <si>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</si>
  <si>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</si>
  <si>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</si>
  <si>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</si>
  <si>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</si>
  <si>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</si>
  <si>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</si>
  <si>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</si>
  <si>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</si>
  <si>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</si>
  <si>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</si>
  <si>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</si>
  <si>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</si>
  <si>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</si>
  <si>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</si>
  <si>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</si>
  <si>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</si>
  <si>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</si>
  <si>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</si>
  <si>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</si>
  <si>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</si>
  <si>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</si>
  <si>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</si>
  <si>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</si>
  <si>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</si>
  <si>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</si>
  <si>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</si>
  <si>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</si>
  <si>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</si>
  <si>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</si>
  <si>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</si>
  <si>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</si>
  <si>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</si>
  <si>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</si>
  <si>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</si>
  <si>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</si>
  <si>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</si>
  <si>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</si>
  <si>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</si>
  <si>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</si>
  <si>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</si>
  <si>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</si>
  <si>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</si>
  <si>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</si>
  <si>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</si>
  <si>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</si>
  <si>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</si>
  <si>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</si>
  <si>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</si>
  <si>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</si>
  <si>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</si>
  <si>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</si>
  <si>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</si>
  <si>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</si>
  <si>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</si>
  <si>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</si>
  <si>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</si>
  <si>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Licda. Odaliza Bàez</t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</si>
  <si>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</si>
  <si>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</si>
  <si>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</si>
  <si>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2026</t>
  </si>
  <si>
    <t xml:space="preserve">                Febrero</t>
  </si>
  <si>
    <t xml:space="preserve">                      Enero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</si>
  <si>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                                                 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</si>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</sst>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43" fontId="8" fillId="3" borderId="2" xfId="0" applyNumberFormat="1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85725</xdr:rowOff>
    </xdr:from>
    <xdr:to>
      <xdr:col>5</xdr:col>
      <xdr:colOff>811447</xdr:colOff>
      <xdr:row>5</xdr:row>
      <xdr:rowOff>161925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5725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2019300</xdr:colOff>
      <xdr:row>0</xdr:row>
      <xdr:rowOff>114300</xdr:rowOff>
    </xdr:from>
    <xdr:to>
      <xdr:col>0</xdr:col>
      <xdr:colOff>3257550</xdr:colOff>
      <xdr:row>5</xdr:row>
      <xdr:rowOff>142974</xdr:rowOff>
    </xdr:to>
    <xdr:pic>
      <xdr:nvPicPr>
        <xdr:cNvPr id="8" name="Imagen 7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143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1914525</xdr:colOff>
      <xdr:row>45</xdr:row>
      <xdr:rowOff>114300</xdr:rowOff>
    </xdr:from>
    <xdr:to>
      <xdr:col>0</xdr:col>
      <xdr:colOff>3152775</xdr:colOff>
      <xdr:row>50</xdr:row>
      <xdr:rowOff>142974</xdr:rowOff>
    </xdr:to>
    <xdr:pic>
      <xdr:nvPicPr>
        <xdr:cNvPr id="12" name="Imagen 11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05822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514350</xdr:colOff>
      <xdr:row>45</xdr:row>
      <xdr:rowOff>28575</xdr:rowOff>
    </xdr:from>
    <xdr:to>
      <xdr:col>5</xdr:col>
      <xdr:colOff>716196</xdr:colOff>
      <xdr:row>50</xdr:row>
      <xdr:rowOff>104775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10496550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2305050</xdr:colOff>
      <xdr:row>93</xdr:row>
      <xdr:rowOff>47625</xdr:rowOff>
    </xdr:from>
    <xdr:to>
      <xdr:col>0</xdr:col>
      <xdr:colOff>3543300</xdr:colOff>
      <xdr:row>98</xdr:row>
      <xdr:rowOff>76299</xdr:rowOff>
    </xdr:to>
    <xdr:pic>
      <xdr:nvPicPr>
        <xdr:cNvPr id="10" name="Imagen 9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217551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657225</xdr:colOff>
      <xdr:row>92</xdr:row>
      <xdr:rowOff>152400</xdr:rowOff>
    </xdr:from>
    <xdr:ext cx="1630596" cy="1028700"/>
    <xdr:pic>
      <xdr:nvPicPr>
        <xdr:cNvPr id="15" name="3 Imagen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1669375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C16" sqref="C1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52" t="s">
        <v>84</v>
      </c>
      <c r="B1" s="52"/>
      <c r="C1" s="52"/>
      <c r="E1" s="9" t="s">
        <v>39</v>
      </c>
    </row>
    <row r="2" spans="1:5" ht="18.75" x14ac:dyDescent="0.25">
      <c r="A2" s="52" t="s">
        <v>83</v>
      </c>
      <c r="B2" s="52"/>
      <c r="C2" s="52"/>
      <c r="E2" s="15" t="s">
        <v>87</v>
      </c>
    </row>
    <row r="3" spans="1:5" ht="18.75" x14ac:dyDescent="0.25">
      <c r="A3" s="52" t="s">
        <v>93</v>
      </c>
      <c r="B3" s="52"/>
      <c r="C3" s="52"/>
      <c r="E3" s="15" t="s">
        <v>88</v>
      </c>
    </row>
    <row r="4" spans="1:5" ht="18.75" x14ac:dyDescent="0.3">
      <c r="A4" s="53" t="s">
        <v>94</v>
      </c>
      <c r="B4" s="53"/>
      <c r="C4" s="53"/>
      <c r="E4" s="9" t="s">
        <v>82</v>
      </c>
    </row>
    <row r="5" spans="1:5" x14ac:dyDescent="0.25">
      <c r="A5" s="51" t="s">
        <v>36</v>
      </c>
      <c r="B5" s="51"/>
      <c r="C5" s="51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9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T126"/>
  <sheetViews>
    <sheetView showGridLines="0" tabSelected="1" view="pageBreakPreview" zoomScaleNormal="100" zoomScaleSheetLayoutView="100" workbookViewId="0">
      <selection activeCell="D68" sqref="D68"/>
    </sheetView>
  </sheetViews>
  <sheetFormatPr baseColWidth="10" defaultColWidth="9.140625" defaultRowHeight="15" x14ac:dyDescent="0.25"/>
  <cols>
    <col min="1" max="1" width="59.7109375" customWidth="1"/>
    <col min="2" max="2" width="19.28515625" style="35" customWidth="1"/>
    <col min="3" max="6" width="21.42578125" style="35" customWidth="1"/>
    <col min="7" max="7" width="24.7109375" style="25" customWidth="1"/>
    <col min="8" max="8" width="14.85546875" bestFit="1" customWidth="1"/>
    <col min="9" max="9" width="96.7109375" bestFit="1" customWidth="1"/>
    <col min="11" max="18" width="6" bestFit="1" customWidth="1"/>
    <col min="19" max="20" width="7" bestFit="1" customWidth="1"/>
  </cols>
  <sheetData>
    <row r="3" spans="1:20" x14ac:dyDescent="0.25">
      <c r="A3" s="50" t="s">
        <v>95</v>
      </c>
      <c r="B3" s="50"/>
      <c r="C3" s="50"/>
      <c r="D3" s="50"/>
      <c r="E3" s="50"/>
      <c r="F3" s="50"/>
      <c r="G3" s="50"/>
      <c r="I3" s="22"/>
    </row>
    <row r="4" spans="1:20" x14ac:dyDescent="0.25">
      <c r="A4" s="50" t="s">
        <v>96</v>
      </c>
      <c r="B4" s="50"/>
      <c r="C4" s="50"/>
      <c r="D4" s="50"/>
      <c r="E4" s="50"/>
      <c r="F4" s="50"/>
      <c r="G4" s="50"/>
      <c r="I4" s="15"/>
    </row>
    <row r="5" spans="1:20" x14ac:dyDescent="0.25">
      <c r="A5" s="50" t="s">
        <v>108</v>
      </c>
      <c r="B5" s="50"/>
      <c r="C5" s="50"/>
      <c r="D5" s="50"/>
      <c r="E5" s="50"/>
      <c r="F5" s="50"/>
      <c r="G5" s="50"/>
      <c r="I5" s="15"/>
    </row>
    <row r="6" spans="1:20" x14ac:dyDescent="0.25">
      <c r="A6" s="50" t="s">
        <v>92</v>
      </c>
      <c r="B6" s="50"/>
      <c r="C6" s="50"/>
      <c r="D6" s="50"/>
      <c r="E6" s="50"/>
      <c r="F6" s="50"/>
      <c r="G6" s="50"/>
      <c r="I6" s="15"/>
    </row>
    <row r="7" spans="1:20" x14ac:dyDescent="0.25">
      <c r="A7" s="51" t="s">
        <v>98</v>
      </c>
      <c r="B7" s="51"/>
      <c r="C7" s="51"/>
      <c r="D7" s="51"/>
      <c r="E7" s="51"/>
      <c r="F7" s="51"/>
      <c r="G7" s="51"/>
      <c r="I7" s="15"/>
    </row>
    <row r="8" spans="1:20" ht="30" x14ac:dyDescent="0.25">
      <c r="A8" s="27" t="s">
        <v>0</v>
      </c>
      <c r="B8" s="41" t="s">
        <v>110</v>
      </c>
      <c r="C8" s="41" t="s">
        <v>109</v>
      </c>
      <c r="D8" s="41" t="s">
        <v>112</v>
      </c>
      <c r="E8" s="41" t="s">
        <v>113</v>
      </c>
      <c r="F8" s="41" t="s">
        <v>114</v>
      </c>
      <c r="G8" s="49" t="s">
        <v>111</v>
      </c>
      <c r="S8" s="28"/>
      <c r="T8" s="28"/>
    </row>
    <row r="9" spans="1:20" x14ac:dyDescent="0.25">
      <c r="A9" s="3" t="s">
        <v>1</v>
      </c>
      <c r="B9" s="32">
        <f>B10+B15</f>
        <v>22348495.949999999</v>
      </c>
      <c r="C9" s="32">
        <f>C10+C15</f>
        <v>22639742.129999999</v>
      </c>
      <c r="D9" s="32">
        <f>D10+D15+D25+D35+D62</f>
        <v>26647133.680000003</v>
      </c>
      <c r="E9" s="32">
        <f>E10+E15+E25+E62</f>
        <v>45291022.309999995</v>
      </c>
      <c r="F9" s="32">
        <f>F10+F15+F25+F35+F62</f>
        <v>26484652.009999998</v>
      </c>
      <c r="G9" s="24">
        <f>B9+C9+D9+E9+F9</f>
        <v>143411046.07999998</v>
      </c>
      <c r="I9" s="2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x14ac:dyDescent="0.25">
      <c r="A10" s="3" t="s">
        <v>2</v>
      </c>
      <c r="B10" s="32">
        <f>B11+B12+B13+B14</f>
        <v>20967410.949999999</v>
      </c>
      <c r="C10" s="32">
        <f>C11+C12+C14</f>
        <v>20695519.890000001</v>
      </c>
      <c r="D10" s="32">
        <f>D11+D12+D14</f>
        <v>20352465.060000002</v>
      </c>
      <c r="E10" s="32">
        <f>E11+E12+E13+E14</f>
        <v>35342084.789999999</v>
      </c>
      <c r="F10" s="32">
        <f>F11+F12+F14</f>
        <v>20832580.039999999</v>
      </c>
      <c r="G10" s="24">
        <f t="shared" ref="G10:G12" si="0">B10+C10+D10+E10+F10</f>
        <v>118190060.72999999</v>
      </c>
      <c r="H10" s="28"/>
      <c r="I10" s="28"/>
      <c r="K10" s="20"/>
    </row>
    <row r="11" spans="1:20" x14ac:dyDescent="0.25">
      <c r="A11" s="8" t="s">
        <v>3</v>
      </c>
      <c r="B11" s="33">
        <v>17643437.199999999</v>
      </c>
      <c r="C11" s="33">
        <v>17471929.170000002</v>
      </c>
      <c r="D11" s="33">
        <v>17143368.170000002</v>
      </c>
      <c r="E11" s="33">
        <v>17313685.390000001</v>
      </c>
      <c r="F11" s="33">
        <v>16712095.83</v>
      </c>
      <c r="G11" s="24">
        <f t="shared" si="0"/>
        <v>86284515.760000005</v>
      </c>
      <c r="H11" s="28"/>
    </row>
    <row r="12" spans="1:20" x14ac:dyDescent="0.25">
      <c r="A12" s="8" t="s">
        <v>4</v>
      </c>
      <c r="B12" s="33">
        <v>691000</v>
      </c>
      <c r="C12" s="33">
        <v>691000</v>
      </c>
      <c r="D12" s="33">
        <v>663000</v>
      </c>
      <c r="E12" s="33">
        <v>15418093.33</v>
      </c>
      <c r="F12" s="33">
        <v>1585250</v>
      </c>
      <c r="G12" s="24">
        <f t="shared" si="0"/>
        <v>19048343.329999998</v>
      </c>
      <c r="H12" s="28"/>
    </row>
    <row r="13" spans="1:20" x14ac:dyDescent="0.25">
      <c r="A13" s="8" t="s">
        <v>40</v>
      </c>
      <c r="B13" s="37">
        <v>90000</v>
      </c>
      <c r="C13" s="37">
        <v>0</v>
      </c>
      <c r="D13" s="37">
        <v>0</v>
      </c>
      <c r="E13" s="37">
        <v>90000</v>
      </c>
      <c r="F13" s="37">
        <v>0</v>
      </c>
      <c r="G13" s="24">
        <f>B13+C13+D13+E13</f>
        <v>180000</v>
      </c>
    </row>
    <row r="14" spans="1:20" x14ac:dyDescent="0.25">
      <c r="A14" s="8" t="s">
        <v>6</v>
      </c>
      <c r="B14" s="33">
        <v>2542973.75</v>
      </c>
      <c r="C14" s="33">
        <v>2532590.7200000002</v>
      </c>
      <c r="D14" s="33">
        <v>2546096.89</v>
      </c>
      <c r="E14" s="33">
        <v>2520306.0699999998</v>
      </c>
      <c r="F14" s="33">
        <v>2535234.21</v>
      </c>
      <c r="G14" s="24">
        <f>B14+C14+D14+E14+F14</f>
        <v>12677201.640000001</v>
      </c>
    </row>
    <row r="15" spans="1:20" s="22" customFormat="1" x14ac:dyDescent="0.25">
      <c r="A15" s="3" t="s">
        <v>7</v>
      </c>
      <c r="B15" s="32">
        <f>B16+B18+B20+B21</f>
        <v>1381085</v>
      </c>
      <c r="C15" s="32">
        <f>C16+C18+C21+C22+C23</f>
        <v>1944222.24</v>
      </c>
      <c r="D15" s="32">
        <f>D16+D17+D18+D20+D22+D23+D24</f>
        <v>5561271.7799999993</v>
      </c>
      <c r="E15" s="32">
        <f>E16+E17+E18+E19+E20+E21+E22+E23+E24</f>
        <v>5987538.4400000004</v>
      </c>
      <c r="F15" s="32">
        <f>F16+F17+F18+F19+F20+F21+F23+F24</f>
        <v>4130319.23</v>
      </c>
      <c r="G15" s="24">
        <f t="shared" ref="G15:G21" si="1">B15+C15+D15+E15+F15</f>
        <v>19004436.690000001</v>
      </c>
    </row>
    <row r="16" spans="1:20" x14ac:dyDescent="0.25">
      <c r="A16" s="8" t="s">
        <v>8</v>
      </c>
      <c r="B16" s="33">
        <v>818800.2</v>
      </c>
      <c r="C16" s="33">
        <v>760254.4</v>
      </c>
      <c r="D16" s="33">
        <v>763317.76000000001</v>
      </c>
      <c r="E16" s="33">
        <v>980835.83</v>
      </c>
      <c r="F16" s="33">
        <v>757821.21</v>
      </c>
      <c r="G16" s="24">
        <f t="shared" si="1"/>
        <v>4081029.4000000004</v>
      </c>
    </row>
    <row r="17" spans="1:8" x14ac:dyDescent="0.25">
      <c r="A17" s="8" t="s">
        <v>9</v>
      </c>
      <c r="B17" s="37">
        <v>0</v>
      </c>
      <c r="C17" s="37">
        <v>0</v>
      </c>
      <c r="D17" s="37">
        <v>195543.7</v>
      </c>
      <c r="E17" s="37">
        <v>817523.13</v>
      </c>
      <c r="F17" s="37">
        <v>65469.79</v>
      </c>
      <c r="G17" s="24">
        <f t="shared" si="1"/>
        <v>1078536.6200000001</v>
      </c>
    </row>
    <row r="18" spans="1:8" x14ac:dyDescent="0.25">
      <c r="A18" s="8" t="s">
        <v>10</v>
      </c>
      <c r="B18" s="33">
        <v>298303.44</v>
      </c>
      <c r="C18" s="33">
        <v>299223.28000000003</v>
      </c>
      <c r="D18" s="33">
        <v>649242.28</v>
      </c>
      <c r="E18" s="33">
        <v>512762.6</v>
      </c>
      <c r="F18" s="33">
        <v>348142.22</v>
      </c>
      <c r="G18" s="24">
        <f t="shared" si="1"/>
        <v>2107673.8200000003</v>
      </c>
    </row>
    <row r="19" spans="1:8" x14ac:dyDescent="0.25">
      <c r="A19" s="8" t="s">
        <v>11</v>
      </c>
      <c r="B19" s="37">
        <v>0</v>
      </c>
      <c r="C19" s="37">
        <v>0</v>
      </c>
      <c r="D19" s="37">
        <v>0</v>
      </c>
      <c r="E19" s="37">
        <v>288556.73</v>
      </c>
      <c r="F19" s="37">
        <v>50000</v>
      </c>
      <c r="G19" s="24">
        <f t="shared" si="1"/>
        <v>338556.73</v>
      </c>
    </row>
    <row r="20" spans="1:8" x14ac:dyDescent="0.25">
      <c r="A20" s="8" t="s">
        <v>12</v>
      </c>
      <c r="B20" s="37">
        <v>0</v>
      </c>
      <c r="C20" s="37">
        <v>0</v>
      </c>
      <c r="D20" s="37">
        <v>2110545.44</v>
      </c>
      <c r="E20" s="37">
        <v>1070307.1200000001</v>
      </c>
      <c r="F20" s="37">
        <v>1472028.64</v>
      </c>
      <c r="G20" s="24">
        <f t="shared" si="1"/>
        <v>4652881.2</v>
      </c>
    </row>
    <row r="21" spans="1:8" x14ac:dyDescent="0.25">
      <c r="A21" s="8" t="s">
        <v>13</v>
      </c>
      <c r="B21" s="37">
        <v>263981.36</v>
      </c>
      <c r="C21" s="37">
        <v>376703.38</v>
      </c>
      <c r="D21" s="37">
        <v>0</v>
      </c>
      <c r="E21" s="37">
        <v>554314.87</v>
      </c>
      <c r="F21" s="37">
        <v>554314.87</v>
      </c>
      <c r="G21" s="24">
        <f t="shared" si="1"/>
        <v>1749314.48</v>
      </c>
    </row>
    <row r="22" spans="1:8" ht="30" x14ac:dyDescent="0.25">
      <c r="A22" s="8" t="s">
        <v>14</v>
      </c>
      <c r="B22" s="37">
        <v>0</v>
      </c>
      <c r="C22" s="37">
        <v>33041.18</v>
      </c>
      <c r="D22" s="37">
        <v>150856.6</v>
      </c>
      <c r="E22" s="37">
        <v>306366.65999999997</v>
      </c>
      <c r="F22" s="37">
        <v>0</v>
      </c>
      <c r="G22" s="24">
        <f>B22+C22+D22+E22</f>
        <v>490264.43999999994</v>
      </c>
    </row>
    <row r="23" spans="1:8" ht="30" x14ac:dyDescent="0.25">
      <c r="A23" s="8" t="s">
        <v>15</v>
      </c>
      <c r="B23" s="37">
        <v>0</v>
      </c>
      <c r="C23" s="37">
        <v>475000</v>
      </c>
      <c r="D23" s="37">
        <v>767472</v>
      </c>
      <c r="E23" s="37">
        <v>906010.66</v>
      </c>
      <c r="F23" s="37">
        <v>475000</v>
      </c>
      <c r="G23" s="24">
        <f>B23+C23+D23+E23+F23</f>
        <v>2623482.66</v>
      </c>
    </row>
    <row r="24" spans="1:8" x14ac:dyDescent="0.25">
      <c r="A24" s="8" t="s">
        <v>41</v>
      </c>
      <c r="B24" s="37">
        <v>0</v>
      </c>
      <c r="C24" s="37">
        <v>0</v>
      </c>
      <c r="D24" s="37">
        <v>924294</v>
      </c>
      <c r="E24" s="37">
        <v>550860.84</v>
      </c>
      <c r="F24" s="37">
        <v>407542.5</v>
      </c>
      <c r="G24" s="24">
        <f t="shared" ref="G24:G28" si="2">B24+C24+D24+E24+F24</f>
        <v>1882697.3399999999</v>
      </c>
    </row>
    <row r="25" spans="1:8" s="22" customFormat="1" x14ac:dyDescent="0.25">
      <c r="A25" s="3" t="s">
        <v>16</v>
      </c>
      <c r="B25" s="36">
        <f>SUM(B26:B34)</f>
        <v>0</v>
      </c>
      <c r="C25" s="36">
        <v>0</v>
      </c>
      <c r="D25" s="36">
        <f>D26+D32+D34</f>
        <v>160793.28</v>
      </c>
      <c r="E25" s="36">
        <f>E26+E28+E30+E31+E32+E34</f>
        <v>3911549.08</v>
      </c>
      <c r="F25" s="36">
        <f>F26+F27+F31+F32+F34</f>
        <v>1252035.7000000002</v>
      </c>
      <c r="G25" s="24">
        <f t="shared" si="2"/>
        <v>5324378.0600000005</v>
      </c>
    </row>
    <row r="26" spans="1:8" x14ac:dyDescent="0.25">
      <c r="A26" s="8" t="s">
        <v>17</v>
      </c>
      <c r="B26" s="37">
        <v>0</v>
      </c>
      <c r="C26" s="37">
        <v>0</v>
      </c>
      <c r="D26" s="37">
        <v>127630</v>
      </c>
      <c r="E26" s="37">
        <v>264759.57</v>
      </c>
      <c r="F26" s="37">
        <v>59923.79</v>
      </c>
      <c r="G26" s="24">
        <f t="shared" si="2"/>
        <v>452313.36</v>
      </c>
    </row>
    <row r="27" spans="1:8" x14ac:dyDescent="0.25">
      <c r="A27" s="8" t="s">
        <v>18</v>
      </c>
      <c r="B27" s="37">
        <v>0</v>
      </c>
      <c r="C27" s="37">
        <v>0</v>
      </c>
      <c r="D27" s="37">
        <v>0</v>
      </c>
      <c r="E27" s="37"/>
      <c r="F27" s="37">
        <v>204405.54</v>
      </c>
      <c r="G27" s="24">
        <f t="shared" si="2"/>
        <v>204405.54</v>
      </c>
    </row>
    <row r="28" spans="1:8" x14ac:dyDescent="0.25">
      <c r="A28" s="8" t="s">
        <v>19</v>
      </c>
      <c r="B28" s="37">
        <v>0</v>
      </c>
      <c r="C28" s="37">
        <v>0</v>
      </c>
      <c r="D28" s="37">
        <v>0</v>
      </c>
      <c r="E28" s="37">
        <v>293453.40000000002</v>
      </c>
      <c r="F28" s="37">
        <v>0</v>
      </c>
      <c r="G28" s="24">
        <f t="shared" si="2"/>
        <v>293453.40000000002</v>
      </c>
    </row>
    <row r="29" spans="1:8" x14ac:dyDescent="0.25">
      <c r="A29" s="8" t="s">
        <v>20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24">
        <f t="shared" ref="G27:G31" si="3">D29+E29</f>
        <v>0</v>
      </c>
    </row>
    <row r="30" spans="1:8" x14ac:dyDescent="0.25">
      <c r="A30" s="8" t="s">
        <v>21</v>
      </c>
      <c r="B30" s="37">
        <v>0</v>
      </c>
      <c r="C30" s="37">
        <v>0</v>
      </c>
      <c r="D30" s="37">
        <v>0</v>
      </c>
      <c r="E30" s="37">
        <v>2829.05</v>
      </c>
      <c r="F30" s="37">
        <v>0</v>
      </c>
      <c r="G30" s="24">
        <f t="shared" si="3"/>
        <v>2829.05</v>
      </c>
    </row>
    <row r="31" spans="1:8" ht="30" x14ac:dyDescent="0.25">
      <c r="A31" s="8" t="s">
        <v>22</v>
      </c>
      <c r="B31" s="37">
        <v>0</v>
      </c>
      <c r="C31" s="37">
        <v>0</v>
      </c>
      <c r="D31" s="37">
        <v>0</v>
      </c>
      <c r="E31" s="37">
        <v>6928.73</v>
      </c>
      <c r="F31" s="37">
        <v>2387.4699999999998</v>
      </c>
      <c r="G31" s="24">
        <f>D31+E31+F31</f>
        <v>9316.1999999999989</v>
      </c>
    </row>
    <row r="32" spans="1:8" ht="14.25" customHeight="1" x14ac:dyDescent="0.25">
      <c r="A32" s="8" t="s">
        <v>23</v>
      </c>
      <c r="B32" s="37">
        <v>0</v>
      </c>
      <c r="C32" s="37">
        <v>0</v>
      </c>
      <c r="D32" s="37">
        <v>9663.2800000000007</v>
      </c>
      <c r="E32" s="37">
        <v>3036739.06</v>
      </c>
      <c r="F32" s="37">
        <v>257998.98</v>
      </c>
      <c r="G32" s="24">
        <f>D32+E32+F32</f>
        <v>3304401.32</v>
      </c>
      <c r="H32" s="21"/>
    </row>
    <row r="33" spans="1:19" ht="30" x14ac:dyDescent="0.25">
      <c r="A33" s="8" t="s">
        <v>42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24">
        <v>0</v>
      </c>
    </row>
    <row r="34" spans="1:19" x14ac:dyDescent="0.25">
      <c r="A34" s="8" t="s">
        <v>24</v>
      </c>
      <c r="B34" s="37">
        <v>0</v>
      </c>
      <c r="C34" s="37">
        <v>0</v>
      </c>
      <c r="D34" s="37">
        <v>23500</v>
      </c>
      <c r="E34" s="37">
        <v>306839.27</v>
      </c>
      <c r="F34" s="37">
        <v>727319.92</v>
      </c>
      <c r="G34" s="24">
        <f>D34+E34+F34</f>
        <v>1057659.19</v>
      </c>
    </row>
    <row r="35" spans="1:19" s="22" customFormat="1" x14ac:dyDescent="0.25">
      <c r="A35" s="3" t="s">
        <v>25</v>
      </c>
      <c r="B35" s="37">
        <v>0</v>
      </c>
      <c r="C35" s="37">
        <v>0</v>
      </c>
      <c r="D35" s="36">
        <f>D36</f>
        <v>60000</v>
      </c>
      <c r="E35" s="36">
        <v>0</v>
      </c>
      <c r="F35" s="36">
        <f>F36</f>
        <v>100000</v>
      </c>
      <c r="G35" s="24">
        <f t="shared" ref="G35:G36" si="4">D35+E35+F35</f>
        <v>160000</v>
      </c>
    </row>
    <row r="36" spans="1:19" x14ac:dyDescent="0.25">
      <c r="A36" s="8" t="s">
        <v>26</v>
      </c>
      <c r="B36" s="37">
        <v>0</v>
      </c>
      <c r="C36" s="37">
        <v>0</v>
      </c>
      <c r="D36" s="37">
        <v>60000</v>
      </c>
      <c r="E36" s="37">
        <v>0</v>
      </c>
      <c r="F36" s="37">
        <v>100000</v>
      </c>
      <c r="G36" s="24">
        <f t="shared" si="4"/>
        <v>160000</v>
      </c>
    </row>
    <row r="37" spans="1:19" ht="30" x14ac:dyDescent="0.25">
      <c r="A37" s="8" t="s">
        <v>43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24">
        <v>0</v>
      </c>
    </row>
    <row r="38" spans="1:19" ht="30" x14ac:dyDescent="0.25">
      <c r="A38" s="8" t="s">
        <v>44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24">
        <v>0</v>
      </c>
    </row>
    <row r="39" spans="1:19" ht="30" x14ac:dyDescent="0.25">
      <c r="A39" s="8" t="s">
        <v>45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24">
        <v>0</v>
      </c>
    </row>
    <row r="40" spans="1:19" ht="30" x14ac:dyDescent="0.25">
      <c r="A40" s="8" t="s">
        <v>46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24">
        <v>0</v>
      </c>
    </row>
    <row r="41" spans="1:19" x14ac:dyDescent="0.25">
      <c r="A41" s="8" t="s">
        <v>27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24">
        <v>0</v>
      </c>
    </row>
    <row r="42" spans="1:19" ht="30" x14ac:dyDescent="0.25">
      <c r="A42" s="8" t="s">
        <v>47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24">
        <v>0</v>
      </c>
    </row>
    <row r="43" spans="1:19" x14ac:dyDescent="0.25">
      <c r="A43" s="8"/>
      <c r="B43" s="34"/>
      <c r="C43" s="34"/>
      <c r="D43" s="34"/>
      <c r="E43" s="34"/>
      <c r="F43" s="34"/>
      <c r="G43" s="24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x14ac:dyDescent="0.25">
      <c r="A44" s="8"/>
      <c r="B44" s="34"/>
      <c r="C44" s="34"/>
      <c r="D44" s="34"/>
      <c r="E44" s="34"/>
      <c r="F44" s="34"/>
      <c r="G44" s="24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x14ac:dyDescent="0.25">
      <c r="A45" s="8"/>
      <c r="B45" s="34"/>
      <c r="C45" s="34"/>
      <c r="D45" s="34"/>
      <c r="E45" s="34"/>
      <c r="F45" s="34"/>
      <c r="G45" s="24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x14ac:dyDescent="0.25">
      <c r="A46" s="8"/>
      <c r="B46" s="34"/>
      <c r="C46" s="34"/>
      <c r="D46" s="34"/>
      <c r="E46" s="34"/>
      <c r="F46" s="34"/>
      <c r="G46" s="24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x14ac:dyDescent="0.25"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x14ac:dyDescent="0.25">
      <c r="A48" s="50" t="s">
        <v>95</v>
      </c>
      <c r="B48" s="50"/>
      <c r="C48" s="50"/>
      <c r="D48" s="50"/>
      <c r="E48" s="50"/>
      <c r="F48" s="50"/>
      <c r="G48" s="50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x14ac:dyDescent="0.25">
      <c r="A49" s="50" t="s">
        <v>96</v>
      </c>
      <c r="B49" s="50"/>
      <c r="C49" s="50"/>
      <c r="D49" s="50"/>
      <c r="E49" s="50"/>
      <c r="F49" s="50"/>
      <c r="G49" s="50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x14ac:dyDescent="0.25">
      <c r="A50" s="50" t="s">
        <v>108</v>
      </c>
      <c r="B50" s="50"/>
      <c r="C50" s="50"/>
      <c r="D50" s="50"/>
      <c r="E50" s="50"/>
      <c r="F50" s="50"/>
      <c r="G50" s="50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s="22" customFormat="1" x14ac:dyDescent="0.25">
      <c r="A51" s="50" t="s">
        <v>92</v>
      </c>
      <c r="B51" s="50"/>
      <c r="C51" s="50"/>
      <c r="D51" s="50"/>
      <c r="E51" s="50"/>
      <c r="F51" s="50"/>
      <c r="G51" s="50"/>
    </row>
    <row r="52" spans="1:19" x14ac:dyDescent="0.25">
      <c r="A52" s="51" t="s">
        <v>98</v>
      </c>
      <c r="B52" s="51"/>
      <c r="C52" s="51"/>
      <c r="D52" s="51"/>
      <c r="E52" s="51"/>
      <c r="F52" s="51"/>
      <c r="G52" s="51"/>
    </row>
    <row r="53" spans="1:19" x14ac:dyDescent="0.25">
      <c r="A53" s="29"/>
      <c r="B53" s="29"/>
      <c r="C53" s="29"/>
      <c r="D53" s="29"/>
      <c r="E53" s="29"/>
      <c r="F53" s="29"/>
      <c r="G53" s="29"/>
    </row>
    <row r="54" spans="1:19" x14ac:dyDescent="0.25">
      <c r="A54" s="15" t="s">
        <v>99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24">
        <v>0</v>
      </c>
    </row>
    <row r="55" spans="1:19" x14ac:dyDescent="0.25">
      <c r="A55" s="8" t="s">
        <v>49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24">
        <v>0</v>
      </c>
    </row>
    <row r="56" spans="1:19" ht="30" x14ac:dyDescent="0.25">
      <c r="A56" s="8" t="s">
        <v>50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24">
        <v>0</v>
      </c>
    </row>
    <row r="57" spans="1:19" ht="30" x14ac:dyDescent="0.25">
      <c r="A57" s="8" t="s">
        <v>51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24">
        <v>0</v>
      </c>
    </row>
    <row r="58" spans="1:19" ht="30" x14ac:dyDescent="0.25">
      <c r="A58" s="8" t="s">
        <v>52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24">
        <v>0</v>
      </c>
    </row>
    <row r="59" spans="1:19" ht="30" x14ac:dyDescent="0.25">
      <c r="A59" s="8" t="s">
        <v>53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24">
        <v>0</v>
      </c>
    </row>
    <row r="60" spans="1:19" x14ac:dyDescent="0.25">
      <c r="A60" s="8" t="s">
        <v>54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24">
        <v>0</v>
      </c>
    </row>
    <row r="61" spans="1:19" ht="30" x14ac:dyDescent="0.25">
      <c r="A61" s="8" t="s">
        <v>55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24">
        <v>0</v>
      </c>
    </row>
    <row r="62" spans="1:19" x14ac:dyDescent="0.25">
      <c r="A62" s="3" t="s">
        <v>28</v>
      </c>
      <c r="B62" s="36">
        <v>0</v>
      </c>
      <c r="C62" s="36">
        <v>0</v>
      </c>
      <c r="D62" s="36">
        <f>D63+D67</f>
        <v>512603.56</v>
      </c>
      <c r="E62" s="36">
        <f>E63</f>
        <v>49850</v>
      </c>
      <c r="F62" s="36">
        <f>F63+F64</f>
        <v>169717.04</v>
      </c>
      <c r="G62" s="24">
        <f>D62+E62+F62</f>
        <v>732170.60000000009</v>
      </c>
    </row>
    <row r="63" spans="1:19" x14ac:dyDescent="0.25">
      <c r="A63" s="8" t="s">
        <v>29</v>
      </c>
      <c r="B63" s="37">
        <v>0</v>
      </c>
      <c r="C63" s="37">
        <v>0</v>
      </c>
      <c r="D63" s="37">
        <v>512603.56</v>
      </c>
      <c r="E63" s="37">
        <v>49850</v>
      </c>
      <c r="F63" s="37">
        <v>63517.04</v>
      </c>
      <c r="G63" s="24">
        <f t="shared" ref="G63:G64" si="5">D63+E63+F63</f>
        <v>625970.60000000009</v>
      </c>
    </row>
    <row r="64" spans="1:19" x14ac:dyDescent="0.25">
      <c r="A64" s="8" t="s">
        <v>30</v>
      </c>
      <c r="B64" s="37">
        <v>0</v>
      </c>
      <c r="C64" s="37">
        <v>0</v>
      </c>
      <c r="D64" s="37">
        <v>0</v>
      </c>
      <c r="E64" s="37">
        <v>0</v>
      </c>
      <c r="F64" s="37">
        <v>106200</v>
      </c>
      <c r="G64" s="24">
        <f t="shared" si="5"/>
        <v>106200</v>
      </c>
    </row>
    <row r="65" spans="1:7" x14ac:dyDescent="0.25">
      <c r="A65" s="8" t="s">
        <v>31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24">
        <v>0</v>
      </c>
    </row>
    <row r="66" spans="1:7" ht="30" x14ac:dyDescent="0.25">
      <c r="A66" s="8" t="s">
        <v>32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24">
        <v>0</v>
      </c>
    </row>
    <row r="67" spans="1:7" x14ac:dyDescent="0.25">
      <c r="A67" s="8" t="s">
        <v>33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24">
        <f>D67</f>
        <v>0</v>
      </c>
    </row>
    <row r="68" spans="1:7" x14ac:dyDescent="0.25">
      <c r="A68" s="8" t="s">
        <v>56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24">
        <v>0</v>
      </c>
    </row>
    <row r="69" spans="1:7" x14ac:dyDescent="0.25">
      <c r="A69" s="8" t="s">
        <v>57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24">
        <v>0</v>
      </c>
    </row>
    <row r="70" spans="1:7" x14ac:dyDescent="0.25">
      <c r="A70" s="8" t="s">
        <v>34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24">
        <v>0</v>
      </c>
    </row>
    <row r="71" spans="1:7" ht="22.5" customHeight="1" x14ac:dyDescent="0.25">
      <c r="A71" s="8" t="s">
        <v>58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24">
        <v>0</v>
      </c>
    </row>
    <row r="72" spans="1:7" x14ac:dyDescent="0.25">
      <c r="A72" s="3" t="s">
        <v>59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24">
        <v>0</v>
      </c>
    </row>
    <row r="73" spans="1:7" x14ac:dyDescent="0.25">
      <c r="A73" s="8" t="s">
        <v>60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24">
        <v>0</v>
      </c>
    </row>
    <row r="74" spans="1:7" x14ac:dyDescent="0.25">
      <c r="A74" s="8" t="s">
        <v>61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24">
        <v>0</v>
      </c>
    </row>
    <row r="75" spans="1:7" x14ac:dyDescent="0.25">
      <c r="A75" s="8" t="s">
        <v>62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24">
        <v>0</v>
      </c>
    </row>
    <row r="76" spans="1:7" ht="30" x14ac:dyDescent="0.25">
      <c r="A76" s="8" t="s">
        <v>63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24">
        <v>0</v>
      </c>
    </row>
    <row r="77" spans="1:7" ht="30" x14ac:dyDescent="0.25">
      <c r="A77" s="3" t="s">
        <v>64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24">
        <v>0</v>
      </c>
    </row>
    <row r="78" spans="1:7" x14ac:dyDescent="0.25">
      <c r="A78" s="8" t="s">
        <v>65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24">
        <v>0</v>
      </c>
    </row>
    <row r="79" spans="1:7" ht="30" x14ac:dyDescent="0.25">
      <c r="A79" s="8" t="s">
        <v>66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24">
        <v>0</v>
      </c>
    </row>
    <row r="80" spans="1:7" x14ac:dyDescent="0.25">
      <c r="A80" s="3" t="s">
        <v>67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24">
        <v>0</v>
      </c>
    </row>
    <row r="81" spans="1:8" x14ac:dyDescent="0.25">
      <c r="A81" s="8" t="s">
        <v>68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24">
        <v>0</v>
      </c>
    </row>
    <row r="82" spans="1:8" x14ac:dyDescent="0.25">
      <c r="A82" s="8" t="s">
        <v>69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24">
        <v>0</v>
      </c>
    </row>
    <row r="83" spans="1:8" ht="30" x14ac:dyDescent="0.25">
      <c r="A83" s="8" t="s">
        <v>70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24">
        <v>0</v>
      </c>
      <c r="H83" s="22"/>
    </row>
    <row r="84" spans="1:8" x14ac:dyDescent="0.25">
      <c r="A84" s="3" t="s">
        <v>71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24">
        <v>0</v>
      </c>
    </row>
    <row r="85" spans="1:8" x14ac:dyDescent="0.25">
      <c r="A85" s="3" t="s">
        <v>72</v>
      </c>
      <c r="B85" s="36">
        <v>0</v>
      </c>
      <c r="C85" s="36">
        <v>0</v>
      </c>
      <c r="D85" s="36">
        <v>0</v>
      </c>
      <c r="E85" s="36">
        <v>0</v>
      </c>
      <c r="F85" s="36">
        <v>0</v>
      </c>
      <c r="G85" s="24">
        <v>0</v>
      </c>
    </row>
    <row r="86" spans="1:8" x14ac:dyDescent="0.25">
      <c r="A86" s="8" t="s">
        <v>73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24">
        <v>0</v>
      </c>
    </row>
    <row r="87" spans="1:8" ht="22.5" customHeight="1" x14ac:dyDescent="0.25">
      <c r="A87" s="8" t="s">
        <v>74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24">
        <v>0</v>
      </c>
      <c r="H87" s="28"/>
    </row>
    <row r="88" spans="1:8" x14ac:dyDescent="0.25">
      <c r="A88" s="8"/>
      <c r="B88" s="37"/>
      <c r="C88" s="37"/>
      <c r="D88" s="37"/>
      <c r="E88" s="37"/>
      <c r="F88" s="37"/>
      <c r="G88" s="24">
        <v>0</v>
      </c>
      <c r="H88" s="28"/>
    </row>
    <row r="89" spans="1:8" x14ac:dyDescent="0.25">
      <c r="A89" s="8"/>
      <c r="B89" s="37"/>
      <c r="C89" s="37"/>
      <c r="D89" s="37"/>
      <c r="E89" s="37"/>
      <c r="F89" s="37"/>
      <c r="G89" s="24">
        <v>0</v>
      </c>
      <c r="H89" s="28"/>
    </row>
    <row r="90" spans="1:8" x14ac:dyDescent="0.25">
      <c r="A90" s="8"/>
      <c r="B90" s="37"/>
      <c r="C90" s="37"/>
      <c r="D90" s="37"/>
      <c r="E90" s="37"/>
      <c r="F90" s="37"/>
      <c r="G90" s="24"/>
      <c r="H90" s="28"/>
    </row>
    <row r="91" spans="1:8" x14ac:dyDescent="0.25">
      <c r="A91" s="8"/>
      <c r="B91" s="37"/>
      <c r="C91" s="37"/>
      <c r="D91" s="37"/>
      <c r="E91" s="37"/>
      <c r="F91" s="37"/>
      <c r="G91" s="24"/>
      <c r="H91" s="28"/>
    </row>
    <row r="92" spans="1:8" x14ac:dyDescent="0.25">
      <c r="A92" s="8"/>
      <c r="B92" s="37"/>
      <c r="C92" s="37"/>
      <c r="D92" s="37"/>
      <c r="E92" s="37"/>
      <c r="F92" s="37"/>
      <c r="G92" s="24"/>
      <c r="H92" s="28"/>
    </row>
    <row r="93" spans="1:8" x14ac:dyDescent="0.25">
      <c r="A93" s="8"/>
      <c r="B93" s="37"/>
      <c r="C93" s="37"/>
      <c r="D93" s="37"/>
      <c r="E93" s="37"/>
      <c r="F93" s="37"/>
      <c r="G93" s="24"/>
      <c r="H93" s="28"/>
    </row>
    <row r="94" spans="1:8" x14ac:dyDescent="0.25">
      <c r="A94" s="8"/>
      <c r="B94" s="37"/>
      <c r="C94" s="37"/>
      <c r="D94" s="37"/>
      <c r="E94" s="37"/>
      <c r="F94" s="37"/>
      <c r="G94" s="24"/>
      <c r="H94" s="28"/>
    </row>
    <row r="95" spans="1:8" x14ac:dyDescent="0.25">
      <c r="A95" s="8"/>
      <c r="B95" s="34"/>
      <c r="C95" s="34"/>
      <c r="D95" s="34"/>
      <c r="E95" s="34"/>
      <c r="F95" s="34"/>
      <c r="G95" s="24"/>
      <c r="H95" s="28"/>
    </row>
    <row r="96" spans="1:8" x14ac:dyDescent="0.25">
      <c r="A96" s="50" t="s">
        <v>95</v>
      </c>
      <c r="B96" s="50"/>
      <c r="C96" s="50"/>
      <c r="D96" s="50"/>
      <c r="E96" s="50"/>
      <c r="F96" s="50"/>
      <c r="G96" s="50"/>
      <c r="H96" s="28"/>
    </row>
    <row r="97" spans="1:9" x14ac:dyDescent="0.25">
      <c r="A97" s="50" t="s">
        <v>96</v>
      </c>
      <c r="B97" s="50"/>
      <c r="C97" s="50"/>
      <c r="D97" s="50"/>
      <c r="E97" s="50"/>
      <c r="F97" s="50"/>
      <c r="G97" s="50"/>
      <c r="H97" s="28"/>
    </row>
    <row r="98" spans="1:9" x14ac:dyDescent="0.25">
      <c r="A98" s="50" t="s">
        <v>108</v>
      </c>
      <c r="B98" s="50"/>
      <c r="C98" s="50"/>
      <c r="D98" s="50"/>
      <c r="E98" s="50"/>
      <c r="F98" s="50"/>
      <c r="G98" s="50"/>
      <c r="H98" s="28"/>
    </row>
    <row r="99" spans="1:9" x14ac:dyDescent="0.25">
      <c r="A99" s="50" t="s">
        <v>92</v>
      </c>
      <c r="B99" s="50"/>
      <c r="C99" s="50"/>
      <c r="D99" s="50"/>
      <c r="E99" s="50"/>
      <c r="F99" s="50"/>
      <c r="G99" s="50"/>
      <c r="H99" s="28"/>
    </row>
    <row r="100" spans="1:9" x14ac:dyDescent="0.25">
      <c r="A100" s="51" t="s">
        <v>98</v>
      </c>
      <c r="B100" s="51"/>
      <c r="C100" s="51"/>
      <c r="D100" s="51"/>
      <c r="E100" s="51"/>
      <c r="F100" s="51"/>
      <c r="G100" s="51"/>
      <c r="H100" s="28"/>
    </row>
    <row r="101" spans="1:9" x14ac:dyDescent="0.25">
      <c r="A101" s="29"/>
      <c r="B101" s="29"/>
      <c r="C101" s="29"/>
      <c r="D101" s="29"/>
      <c r="E101" s="29"/>
      <c r="F101" s="29"/>
      <c r="G101" s="29"/>
      <c r="H101" s="28"/>
    </row>
    <row r="102" spans="1:9" x14ac:dyDescent="0.25">
      <c r="A102" s="3" t="s">
        <v>75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24">
        <v>0</v>
      </c>
    </row>
    <row r="103" spans="1:9" s="22" customFormat="1" x14ac:dyDescent="0.25">
      <c r="A103" s="8" t="s">
        <v>76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24">
        <v>0</v>
      </c>
      <c r="H103" s="23"/>
      <c r="I103" s="23"/>
    </row>
    <row r="104" spans="1:9" x14ac:dyDescent="0.25">
      <c r="A104" s="8" t="s">
        <v>77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24">
        <v>0</v>
      </c>
    </row>
    <row r="105" spans="1:9" x14ac:dyDescent="0.25">
      <c r="A105" s="3" t="s">
        <v>78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24">
        <v>0</v>
      </c>
    </row>
    <row r="106" spans="1:9" x14ac:dyDescent="0.25">
      <c r="A106" s="8" t="s">
        <v>79</v>
      </c>
      <c r="B106" s="37">
        <v>0</v>
      </c>
      <c r="C106" s="37">
        <v>0</v>
      </c>
      <c r="D106" s="37">
        <v>0</v>
      </c>
      <c r="E106" s="37">
        <v>0</v>
      </c>
      <c r="F106" s="37">
        <v>0</v>
      </c>
      <c r="G106" s="24">
        <v>0</v>
      </c>
    </row>
    <row r="107" spans="1:9" x14ac:dyDescent="0.25">
      <c r="A107" s="10" t="s">
        <v>80</v>
      </c>
      <c r="B107" s="38"/>
      <c r="C107" s="38"/>
      <c r="D107" s="38"/>
      <c r="E107" s="38"/>
      <c r="F107" s="38"/>
      <c r="G107" s="24">
        <f>+B107</f>
        <v>0</v>
      </c>
    </row>
    <row r="108" spans="1:9" x14ac:dyDescent="0.25">
      <c r="G108" s="24"/>
    </row>
    <row r="109" spans="1:9" x14ac:dyDescent="0.25">
      <c r="A109" s="30" t="s">
        <v>81</v>
      </c>
      <c r="B109" s="39">
        <f>B15+B10</f>
        <v>22348495.949999999</v>
      </c>
      <c r="C109" s="39">
        <f>C15+C10</f>
        <v>22639742.129999999</v>
      </c>
      <c r="D109" s="39">
        <f>D62+D35+D25+D15+D10</f>
        <v>26647133.68</v>
      </c>
      <c r="E109" s="39">
        <f>E25+E15+E10+E62</f>
        <v>45291022.310000002</v>
      </c>
      <c r="F109" s="39">
        <f>F62+F35+F25+F15+F10</f>
        <v>26484652.009999998</v>
      </c>
      <c r="G109" s="26">
        <f>+B109+C109+D109+E109+F109</f>
        <v>143411046.07999998</v>
      </c>
      <c r="H109" s="28"/>
    </row>
    <row r="110" spans="1:9" x14ac:dyDescent="0.25">
      <c r="A110" t="s">
        <v>91</v>
      </c>
      <c r="B110" s="40"/>
      <c r="C110" s="40"/>
      <c r="D110" s="40"/>
      <c r="E110" s="40"/>
      <c r="F110" s="40"/>
    </row>
    <row r="111" spans="1:9" x14ac:dyDescent="0.25">
      <c r="A111" t="s">
        <v>89</v>
      </c>
    </row>
    <row r="112" spans="1:9" x14ac:dyDescent="0.25">
      <c r="A112" t="s">
        <v>90</v>
      </c>
    </row>
    <row r="115" spans="1:9" ht="15.75" thickBot="1" x14ac:dyDescent="0.3"/>
    <row r="116" spans="1:9" ht="31.5" x14ac:dyDescent="0.25">
      <c r="A116" s="45" t="s">
        <v>101</v>
      </c>
    </row>
    <row r="117" spans="1:9" ht="47.25" x14ac:dyDescent="0.25">
      <c r="A117" s="46" t="s">
        <v>102</v>
      </c>
    </row>
    <row r="118" spans="1:9" ht="79.5" thickBot="1" x14ac:dyDescent="0.3">
      <c r="A118" s="47" t="s">
        <v>103</v>
      </c>
    </row>
    <row r="119" spans="1:9" ht="15.75" x14ac:dyDescent="0.25">
      <c r="A119" s="48"/>
    </row>
    <row r="120" spans="1:9" ht="15.75" x14ac:dyDescent="0.25">
      <c r="A120" s="48"/>
    </row>
    <row r="121" spans="1:9" ht="21.75" customHeight="1" x14ac:dyDescent="0.25">
      <c r="A121" s="48"/>
    </row>
    <row r="122" spans="1:9" ht="14.25" customHeight="1" x14ac:dyDescent="0.25"/>
    <row r="124" spans="1:9" x14ac:dyDescent="0.25">
      <c r="A124" t="s">
        <v>97</v>
      </c>
      <c r="B124" s="35" t="s">
        <v>100</v>
      </c>
    </row>
    <row r="125" spans="1:9" ht="15.75" x14ac:dyDescent="0.25">
      <c r="A125" s="42" t="s">
        <v>104</v>
      </c>
      <c r="B125" s="44" t="s">
        <v>107</v>
      </c>
      <c r="C125" s="44"/>
      <c r="D125" s="44"/>
      <c r="E125" s="44"/>
      <c r="F125" s="44"/>
      <c r="G125" s="43"/>
    </row>
    <row r="126" spans="1:9" x14ac:dyDescent="0.25">
      <c r="A126" t="s">
        <v>105</v>
      </c>
      <c r="B126" s="35" t="s">
        <v>106</v>
      </c>
      <c r="H126" s="31"/>
      <c r="I126" s="22"/>
    </row>
  </sheetData>
  <mergeCells count="15">
    <mergeCell ref="A49:G49"/>
    <mergeCell ref="A50:G50"/>
    <mergeCell ref="A3:G3"/>
    <mergeCell ref="A4:G4"/>
    <mergeCell ref="A5:G5"/>
    <mergeCell ref="A6:G6"/>
    <mergeCell ref="A48:G48"/>
    <mergeCell ref="A7:G7"/>
    <mergeCell ref="A99:G99"/>
    <mergeCell ref="A100:G100"/>
    <mergeCell ref="A96:G96"/>
    <mergeCell ref="A97:G97"/>
    <mergeCell ref="A51:G51"/>
    <mergeCell ref="A52:G52"/>
    <mergeCell ref="A98:G98"/>
  </mergeCells>
  <pageMargins left="0.25" right="0.25" top="0.75" bottom="0.75" header="0.3" footer="0.3"/>
  <pageSetup scale="53" fitToHeight="0" orientation="portrait" r:id="rId1"/>
  <rowBreaks count="2" manualBreakCount="2">
    <brk id="42" max="11" man="1"/>
    <brk id="9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2026</vt:lpstr>
      <vt:lpstr>'Plantilla Ejecución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2026-06-08T13:02:40Z</cp:lastPrinted>
  <dcterms:created xsi:type="dcterms:W3CDTF">2018-04-17T18:57:16Z</dcterms:created>
  <dcterms:modified xsi:type="dcterms:W3CDTF">2026-06-08T13:05:21Z</dcterms:modified>
</cp:coreProperties>
</file>